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705" activeTab="0"/>
  </bookViews>
  <sheets>
    <sheet name="2015" sheetId="1" r:id="rId1"/>
  </sheets>
  <definedNames>
    <definedName name="_xlnm.Print_Titles" localSheetId="0">'2015'!$11:$12</definedName>
    <definedName name="_xlnm.Print_Area" localSheetId="0">'2015'!$A$1:$H$69</definedName>
  </definedNames>
  <calcPr fullCalcOnLoad="1"/>
</workbook>
</file>

<file path=xl/sharedStrings.xml><?xml version="1.0" encoding="utf-8"?>
<sst xmlns="http://schemas.openxmlformats.org/spreadsheetml/2006/main" count="270" uniqueCount="90">
  <si>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</si>
  <si>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</si>
  <si>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</si>
  <si>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</si>
  <si>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</si>
  <si>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</si>
  <si>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</si>
  <si>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</si>
  <si>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</si>
  <si>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</si>
  <si>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 xml:space="preserve">002 00 00 </t>
  </si>
  <si>
    <t>Центральный аппарат</t>
  </si>
  <si>
    <t xml:space="preserve">002 04 00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</si>
  <si>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</si>
  <si>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</si>
  <si>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</si>
  <si>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</si>
  <si>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</si>
  <si>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</si>
  <si>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</si>
  <si>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</si>
  <si>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600 00 00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</si>
  <si>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</si>
  <si>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</si>
  <si>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</si>
  <si>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</si>
  <si>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</si>
  <si>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</si>
  <si>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</si>
  <si>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</si>
  <si>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местного самоуправления</t>
  </si>
  <si>
    <t>Уплата налога на имущество организаций и земельного налога</t>
  </si>
  <si>
    <t>002 00 00</t>
  </si>
  <si>
    <t>002 95 00</t>
  </si>
  <si>
    <t>500</t>
  </si>
  <si>
    <t>Сумма</t>
  </si>
  <si>
    <t xml:space="preserve">                </t>
  </si>
  <si>
    <t>Таблица 1</t>
  </si>
  <si>
    <t xml:space="preserve">к решению Совета </t>
  </si>
  <si>
    <t xml:space="preserve">002 03 00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</si>
  <si>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</si>
  <si>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</si>
  <si>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</si>
  <si>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</si>
  <si>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</si>
  <si>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</si>
  <si>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</si>
  <si>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</si>
  <si>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</si>
  <si>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</si>
  <si>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</si>
  <si>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</si>
  <si>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Муниципальная программа по благоустройству мест захоронений</t>
  </si>
  <si>
    <t>795 10 00</t>
  </si>
  <si>
    <t xml:space="preserve">на 2015 год 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</si>
  <si>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</si>
  <si>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</si>
  <si>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</si>
  <si>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</si>
  <si>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</si>
  <si>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</si>
  <si>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</si>
  <si>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Приложение 6</t>
  </si>
  <si>
    <t>Вед-во</t>
  </si>
  <si>
    <t xml:space="preserve">Ведомственная структура расходов </t>
  </si>
  <si>
    <t>Лекаревского сельского поселения</t>
  </si>
  <si>
    <t xml:space="preserve"> бюджета Лекаревского сельского поселения</t>
  </si>
  <si>
    <t>866</t>
  </si>
  <si>
    <t>990 00 00</t>
  </si>
  <si>
    <t>990 51 18</t>
  </si>
  <si>
    <t>990 59 30</t>
  </si>
  <si>
    <t>851</t>
  </si>
  <si>
    <t>Совет Лекаревского сельского поселения Елабужского муниципального района Республики Татарстан</t>
  </si>
  <si>
    <t>Исполнительный комитет Лекаревского сельского поселения Елабужского муниципального района Республики Татарстан</t>
  </si>
  <si>
    <t>Межбюджетные трансферты бюджетам муниципальных районов из бюджетов поселений и межбюджетные трансферты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</si>
  <si>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</si>
  <si>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Действующая редакция</t>
  </si>
  <si>
    <t>Предлагаемая редакция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</si>
  <si>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</si>
  <si>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</si>
  <si>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</si>
  <si>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351 05 00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</si>
  <si>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</si>
  <si>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</si>
  <si>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
в области национальной экономики</t>
  </si>
  <si>
    <t>Мероприятия по землеустройству и землепользованию</t>
  </si>
  <si>
    <t>12</t>
  </si>
  <si>
    <t>340 00 00</t>
  </si>
  <si>
    <t>340 03 00</t>
  </si>
  <si>
    <t>от «10 » июля 2015г. № 206_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</si>
</sst>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87" fontId="4" fillId="0" borderId="10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49" fontId="3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187" fontId="3" fillId="32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187" fontId="3" fillId="32" borderId="12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wrapText="1"/>
    </xf>
    <xf numFmtId="49" fontId="3" fillId="32" borderId="13" xfId="0" applyNumberFormat="1" applyFont="1" applyFill="1" applyBorder="1" applyAlignment="1">
      <alignment horizontal="right"/>
    </xf>
    <xf numFmtId="187" fontId="3" fillId="32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3" fillId="32" borderId="15" xfId="0" applyFont="1" applyFill="1" applyBorder="1" applyAlignment="1">
      <alignment wrapText="1"/>
    </xf>
    <xf numFmtId="0" fontId="3" fillId="32" borderId="16" xfId="0" applyFont="1" applyFill="1" applyBorder="1" applyAlignment="1">
      <alignment/>
    </xf>
    <xf numFmtId="187" fontId="3" fillId="32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7" fontId="1" fillId="0" borderId="0" xfId="0" applyNumberFormat="1" applyFont="1" applyFill="1" applyAlignment="1">
      <alignment/>
    </xf>
    <xf numFmtId="0" fontId="3" fillId="32" borderId="18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distributed" wrapText="1"/>
    </xf>
    <xf numFmtId="0" fontId="3" fillId="32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 wrapText="1"/>
    </xf>
    <xf numFmtId="187" fontId="1" fillId="0" borderId="19" xfId="0" applyNumberFormat="1" applyFont="1" applyFill="1" applyBorder="1" applyAlignment="1">
      <alignment/>
    </xf>
    <xf numFmtId="187" fontId="1" fillId="0" borderId="2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distributed" wrapText="1"/>
    </xf>
    <xf numFmtId="0" fontId="3" fillId="32" borderId="11" xfId="0" applyFont="1" applyFill="1" applyBorder="1" applyAlignment="1">
      <alignment horizontal="left" vertical="center" wrapText="1"/>
    </xf>
    <xf numFmtId="187" fontId="3" fillId="32" borderId="13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distributed"/>
    </xf>
    <xf numFmtId="187" fontId="1" fillId="0" borderId="22" xfId="0" applyNumberFormat="1" applyFont="1" applyFill="1" applyBorder="1" applyAlignment="1">
      <alignment/>
    </xf>
    <xf numFmtId="187" fontId="1" fillId="0" borderId="23" xfId="0" applyNumberFormat="1" applyFont="1" applyFill="1" applyBorder="1" applyAlignment="1">
      <alignment/>
    </xf>
    <xf numFmtId="0" fontId="3" fillId="32" borderId="16" xfId="0" applyFont="1" applyFill="1" applyBorder="1" applyAlignment="1">
      <alignment wrapText="1"/>
    </xf>
    <xf numFmtId="187" fontId="3" fillId="32" borderId="16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87" fontId="1" fillId="0" borderId="24" xfId="0" applyNumberFormat="1" applyFont="1" applyFill="1" applyBorder="1" applyAlignment="1">
      <alignment/>
    </xf>
    <xf numFmtId="187" fontId="3" fillId="32" borderId="24" xfId="0" applyNumberFormat="1" applyFont="1" applyFill="1" applyBorder="1" applyAlignment="1">
      <alignment/>
    </xf>
    <xf numFmtId="187" fontId="4" fillId="0" borderId="24" xfId="0" applyNumberFormat="1" applyFont="1" applyFill="1" applyBorder="1" applyAlignment="1">
      <alignment/>
    </xf>
    <xf numFmtId="187" fontId="3" fillId="0" borderId="2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71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5.7109375" style="2" customWidth="1"/>
    <col min="2" max="2" width="7.421875" style="2" customWidth="1"/>
    <col min="3" max="3" width="9.140625" style="2" customWidth="1"/>
    <col min="4" max="4" width="9.00390625" style="2" bestFit="1" customWidth="1"/>
    <col min="5" max="5" width="10.7109375" style="2" customWidth="1"/>
    <col min="6" max="6" width="7.57421875" style="2" customWidth="1"/>
    <col min="7" max="8" width="14.28125" style="2" customWidth="1"/>
    <col min="9" max="16384" width="9.140625" style="2" customWidth="1"/>
  </cols>
  <sheetData>
    <row r="1" spans="1:11" s="14" customFormat="1" ht="14.25" customHeight="1">
      <c r="A1" s="13"/>
      <c r="B1" s="13"/>
      <c r="D1" s="15" t="s">
        <v>62</v>
      </c>
      <c r="G1" s="16"/>
      <c r="H1" s="16"/>
      <c r="I1" s="16"/>
      <c r="J1" s="16"/>
      <c r="K1" s="16"/>
    </row>
    <row r="2" spans="1:11" s="14" customFormat="1" ht="13.5" customHeight="1">
      <c r="A2" s="13"/>
      <c r="B2" s="13"/>
      <c r="D2" s="15" t="s">
        <v>38</v>
      </c>
      <c r="G2" s="16"/>
      <c r="H2" s="16"/>
      <c r="I2" s="16"/>
      <c r="J2" s="16"/>
      <c r="K2" s="16"/>
    </row>
    <row r="3" spans="1:11" s="14" customFormat="1" ht="15.75" customHeight="1">
      <c r="A3" s="13"/>
      <c r="B3" s="13"/>
      <c r="D3" s="42" t="s">
        <v>65</v>
      </c>
      <c r="E3" s="43"/>
      <c r="F3" s="43"/>
      <c r="G3" s="44"/>
      <c r="H3" s="44"/>
      <c r="I3" s="16"/>
      <c r="J3" s="16"/>
      <c r="K3" s="16"/>
    </row>
    <row r="4" spans="1:11" s="14" customFormat="1" ht="15" customHeight="1">
      <c r="A4" s="13"/>
      <c r="B4" s="13"/>
      <c r="D4" s="15" t="s">
        <v>89</v>
      </c>
      <c r="E4" s="15"/>
      <c r="G4" s="16"/>
      <c r="H4" s="16"/>
      <c r="I4" s="16"/>
      <c r="J4" s="16"/>
      <c r="K4" s="16"/>
    </row>
    <row r="5" spans="1:4" ht="15.75">
      <c r="A5" s="17"/>
      <c r="B5" s="17"/>
      <c r="C5" s="17"/>
      <c r="D5" s="18" t="s">
        <v>36</v>
      </c>
    </row>
    <row r="6" spans="1:11" s="14" customFormat="1" ht="15.75" customHeight="1">
      <c r="A6" s="15"/>
      <c r="B6" s="15"/>
      <c r="C6" s="15"/>
      <c r="D6" s="15"/>
      <c r="F6" s="15"/>
      <c r="G6" s="19"/>
      <c r="H6" s="19" t="s">
        <v>37</v>
      </c>
      <c r="I6" s="15"/>
      <c r="J6" s="15"/>
      <c r="K6" s="15"/>
    </row>
    <row r="7" spans="1:8" ht="16.5">
      <c r="A7" s="76" t="s">
        <v>64</v>
      </c>
      <c r="B7" s="76"/>
      <c r="C7" s="76"/>
      <c r="D7" s="76"/>
      <c r="E7" s="76"/>
      <c r="F7" s="76"/>
      <c r="G7" s="76"/>
      <c r="H7" s="76"/>
    </row>
    <row r="8" spans="1:8" ht="16.5">
      <c r="A8" s="76" t="s">
        <v>66</v>
      </c>
      <c r="B8" s="76"/>
      <c r="C8" s="76"/>
      <c r="D8" s="76"/>
      <c r="E8" s="76"/>
      <c r="F8" s="76"/>
      <c r="G8" s="76"/>
      <c r="H8" s="76"/>
    </row>
    <row r="9" spans="1:8" ht="16.5">
      <c r="A9" s="76" t="s">
        <v>54</v>
      </c>
      <c r="B9" s="76"/>
      <c r="C9" s="76"/>
      <c r="D9" s="76"/>
      <c r="E9" s="76"/>
      <c r="F9" s="76"/>
      <c r="G9" s="76"/>
      <c r="H9" s="76"/>
    </row>
    <row r="10" spans="1:8" ht="16.5" thickBot="1">
      <c r="A10" s="73"/>
      <c r="B10" s="73"/>
      <c r="C10" s="73"/>
      <c r="D10" s="73"/>
      <c r="E10" s="73"/>
      <c r="F10" s="73"/>
      <c r="G10" s="18"/>
      <c r="H10" s="18" t="s">
        <v>0</v>
      </c>
    </row>
    <row r="11" spans="1:8" ht="15.75">
      <c r="A11" s="78" t="s">
        <v>1</v>
      </c>
      <c r="B11" s="74" t="s">
        <v>63</v>
      </c>
      <c r="C11" s="74" t="s">
        <v>2</v>
      </c>
      <c r="D11" s="74" t="s">
        <v>3</v>
      </c>
      <c r="E11" s="74" t="s">
        <v>4</v>
      </c>
      <c r="F11" s="74" t="s">
        <v>5</v>
      </c>
      <c r="G11" s="74" t="s">
        <v>35</v>
      </c>
      <c r="H11" s="77"/>
    </row>
    <row r="12" spans="1:8" ht="32.25" thickBot="1">
      <c r="A12" s="79"/>
      <c r="B12" s="75"/>
      <c r="C12" s="75"/>
      <c r="D12" s="75"/>
      <c r="E12" s="75"/>
      <c r="F12" s="75"/>
      <c r="G12" s="58" t="s">
        <v>76</v>
      </c>
      <c r="H12" s="66" t="s">
        <v>77</v>
      </c>
    </row>
    <row r="13" spans="1:11" ht="47.25">
      <c r="A13" s="46" t="s">
        <v>72</v>
      </c>
      <c r="B13" s="34" t="s">
        <v>71</v>
      </c>
      <c r="C13" s="47"/>
      <c r="D13" s="47"/>
      <c r="E13" s="48"/>
      <c r="F13" s="47"/>
      <c r="G13" s="57">
        <f>G14</f>
        <v>391.8</v>
      </c>
      <c r="H13" s="35">
        <f>H14</f>
        <v>434.71000000000004</v>
      </c>
      <c r="K13" s="45"/>
    </row>
    <row r="14" spans="1:11" s="3" customFormat="1" ht="31.5">
      <c r="A14" s="51" t="s">
        <v>6</v>
      </c>
      <c r="B14" s="23" t="s">
        <v>71</v>
      </c>
      <c r="C14" s="23" t="s">
        <v>7</v>
      </c>
      <c r="D14" s="23"/>
      <c r="E14" s="49"/>
      <c r="F14" s="50"/>
      <c r="G14" s="25">
        <f>G15</f>
        <v>391.8</v>
      </c>
      <c r="H14" s="32">
        <f>H15</f>
        <v>434.71000000000004</v>
      </c>
      <c r="K14" s="45"/>
    </row>
    <row r="15" spans="1:11" s="6" customFormat="1" ht="63">
      <c r="A15" s="26" t="s">
        <v>40</v>
      </c>
      <c r="B15" s="4" t="s">
        <v>71</v>
      </c>
      <c r="C15" s="4" t="s">
        <v>7</v>
      </c>
      <c r="D15" s="4" t="s">
        <v>19</v>
      </c>
      <c r="E15" s="36"/>
      <c r="F15" s="5"/>
      <c r="G15" s="20">
        <f>G17</f>
        <v>391.8</v>
      </c>
      <c r="H15" s="27">
        <f>H17</f>
        <v>434.71000000000004</v>
      </c>
      <c r="K15" s="45"/>
    </row>
    <row r="16" spans="1:11" s="10" customFormat="1" ht="31.5">
      <c r="A16" s="28" t="s">
        <v>9</v>
      </c>
      <c r="B16" s="7" t="s">
        <v>71</v>
      </c>
      <c r="C16" s="7" t="s">
        <v>7</v>
      </c>
      <c r="D16" s="7" t="s">
        <v>19</v>
      </c>
      <c r="E16" s="37" t="s">
        <v>10</v>
      </c>
      <c r="F16" s="9"/>
      <c r="G16" s="21">
        <f>G17</f>
        <v>391.8</v>
      </c>
      <c r="H16" s="29">
        <f>H17</f>
        <v>434.71000000000004</v>
      </c>
      <c r="K16" s="45"/>
    </row>
    <row r="17" spans="1:11" ht="15.75">
      <c r="A17" s="30" t="s">
        <v>41</v>
      </c>
      <c r="B17" s="7" t="s">
        <v>71</v>
      </c>
      <c r="C17" s="7" t="s">
        <v>7</v>
      </c>
      <c r="D17" s="7" t="s">
        <v>19</v>
      </c>
      <c r="E17" s="37" t="s">
        <v>39</v>
      </c>
      <c r="F17" s="11"/>
      <c r="G17" s="21">
        <f>G18</f>
        <v>391.8</v>
      </c>
      <c r="H17" s="29">
        <f>H18</f>
        <v>434.71000000000004</v>
      </c>
      <c r="K17" s="45"/>
    </row>
    <row r="18" spans="1:11" ht="94.5">
      <c r="A18" s="30" t="s">
        <v>48</v>
      </c>
      <c r="B18" s="7" t="s">
        <v>71</v>
      </c>
      <c r="C18" s="7" t="s">
        <v>7</v>
      </c>
      <c r="D18" s="7" t="s">
        <v>19</v>
      </c>
      <c r="E18" s="37" t="s">
        <v>39</v>
      </c>
      <c r="F18" s="11">
        <v>100</v>
      </c>
      <c r="G18" s="21">
        <v>391.8</v>
      </c>
      <c r="H18" s="29">
        <f>391.8+42.91</f>
        <v>434.71000000000004</v>
      </c>
      <c r="K18" s="45"/>
    </row>
    <row r="19" spans="1:11" ht="63">
      <c r="A19" s="56" t="s">
        <v>73</v>
      </c>
      <c r="B19" s="23" t="s">
        <v>67</v>
      </c>
      <c r="C19" s="54"/>
      <c r="D19" s="54"/>
      <c r="E19" s="55"/>
      <c r="F19" s="54"/>
      <c r="G19" s="25">
        <f>G20+G36+G47</f>
        <v>2328.536</v>
      </c>
      <c r="H19" s="32">
        <f>H20+H36+H42+H47</f>
        <v>2418.676</v>
      </c>
      <c r="K19" s="45"/>
    </row>
    <row r="20" spans="1:11" ht="31.5">
      <c r="A20" s="51" t="s">
        <v>6</v>
      </c>
      <c r="B20" s="23" t="s">
        <v>67</v>
      </c>
      <c r="C20" s="23" t="s">
        <v>7</v>
      </c>
      <c r="D20" s="23"/>
      <c r="E20" s="49"/>
      <c r="F20" s="50"/>
      <c r="G20" s="25">
        <f>G21+G27</f>
        <v>871.405</v>
      </c>
      <c r="H20" s="68">
        <f>H21+H27</f>
        <v>864.984</v>
      </c>
      <c r="K20" s="45"/>
    </row>
    <row r="21" spans="1:11" s="6" customFormat="1" ht="94.5">
      <c r="A21" s="26" t="s">
        <v>13</v>
      </c>
      <c r="B21" s="4" t="s">
        <v>67</v>
      </c>
      <c r="C21" s="4" t="s">
        <v>7</v>
      </c>
      <c r="D21" s="4" t="s">
        <v>14</v>
      </c>
      <c r="E21" s="36"/>
      <c r="F21" s="5"/>
      <c r="G21" s="20">
        <f>G22</f>
        <v>700.705</v>
      </c>
      <c r="H21" s="69">
        <f>H22</f>
        <v>691.056</v>
      </c>
      <c r="K21" s="45"/>
    </row>
    <row r="22" spans="1:11" s="10" customFormat="1" ht="31.5">
      <c r="A22" s="28" t="s">
        <v>9</v>
      </c>
      <c r="B22" s="7" t="s">
        <v>67</v>
      </c>
      <c r="C22" s="7" t="s">
        <v>7</v>
      </c>
      <c r="D22" s="7" t="s">
        <v>14</v>
      </c>
      <c r="E22" s="37" t="s">
        <v>10</v>
      </c>
      <c r="F22" s="9"/>
      <c r="G22" s="21">
        <f>G23</f>
        <v>700.705</v>
      </c>
      <c r="H22" s="67">
        <f>H23</f>
        <v>691.056</v>
      </c>
      <c r="K22" s="45"/>
    </row>
    <row r="23" spans="1:11" ht="15.75">
      <c r="A23" s="30" t="s">
        <v>11</v>
      </c>
      <c r="B23" s="7" t="s">
        <v>67</v>
      </c>
      <c r="C23" s="7" t="s">
        <v>7</v>
      </c>
      <c r="D23" s="7" t="s">
        <v>14</v>
      </c>
      <c r="E23" s="37" t="s">
        <v>12</v>
      </c>
      <c r="F23" s="11"/>
      <c r="G23" s="21">
        <f>G24+G25+G26</f>
        <v>700.705</v>
      </c>
      <c r="H23" s="67">
        <f>H24+H25+H26</f>
        <v>691.056</v>
      </c>
      <c r="K23" s="45"/>
    </row>
    <row r="24" spans="1:11" ht="94.5">
      <c r="A24" s="30" t="s">
        <v>48</v>
      </c>
      <c r="B24" s="7" t="s">
        <v>67</v>
      </c>
      <c r="C24" s="7" t="s">
        <v>7</v>
      </c>
      <c r="D24" s="7" t="s">
        <v>14</v>
      </c>
      <c r="E24" s="37" t="s">
        <v>12</v>
      </c>
      <c r="F24" s="11">
        <v>100</v>
      </c>
      <c r="G24" s="21">
        <f>221.2+2+15.3</f>
        <v>238.5</v>
      </c>
      <c r="H24" s="67">
        <v>238.525</v>
      </c>
      <c r="K24" s="45"/>
    </row>
    <row r="25" spans="1:11" ht="31.5">
      <c r="A25" s="30" t="s">
        <v>49</v>
      </c>
      <c r="B25" s="7" t="s">
        <v>67</v>
      </c>
      <c r="C25" s="7" t="s">
        <v>7</v>
      </c>
      <c r="D25" s="7" t="s">
        <v>14</v>
      </c>
      <c r="E25" s="37" t="s">
        <v>12</v>
      </c>
      <c r="F25" s="11">
        <v>200</v>
      </c>
      <c r="G25" s="21">
        <f>411.165+37.91+0.03</f>
        <v>449.105</v>
      </c>
      <c r="H25" s="67">
        <f>449.102-3.228-6.443</f>
        <v>439.431</v>
      </c>
      <c r="K25" s="45"/>
    </row>
    <row r="26" spans="1:11" ht="15.75">
      <c r="A26" s="30" t="s">
        <v>50</v>
      </c>
      <c r="B26" s="7" t="s">
        <v>67</v>
      </c>
      <c r="C26" s="7" t="s">
        <v>7</v>
      </c>
      <c r="D26" s="7" t="s">
        <v>14</v>
      </c>
      <c r="E26" s="37" t="s">
        <v>12</v>
      </c>
      <c r="F26" s="8">
        <v>800</v>
      </c>
      <c r="G26" s="21">
        <v>13.1</v>
      </c>
      <c r="H26" s="67">
        <v>13.1</v>
      </c>
      <c r="K26" s="45"/>
    </row>
    <row r="27" spans="1:11" ht="15.75">
      <c r="A27" s="26" t="s">
        <v>15</v>
      </c>
      <c r="B27" s="4" t="s">
        <v>67</v>
      </c>
      <c r="C27" s="4" t="s">
        <v>7</v>
      </c>
      <c r="D27" s="4" t="s">
        <v>16</v>
      </c>
      <c r="E27" s="36"/>
      <c r="F27" s="5"/>
      <c r="G27" s="22">
        <f>G28+G31+G34</f>
        <v>170.7</v>
      </c>
      <c r="H27" s="70">
        <f>H28+H31+H34</f>
        <v>173.928</v>
      </c>
      <c r="K27" s="45"/>
    </row>
    <row r="28" spans="1:11" ht="47.25">
      <c r="A28" s="28" t="s">
        <v>30</v>
      </c>
      <c r="B28" s="7" t="s">
        <v>67</v>
      </c>
      <c r="C28" s="7" t="s">
        <v>7</v>
      </c>
      <c r="D28" s="7">
        <v>13</v>
      </c>
      <c r="E28" s="37" t="s">
        <v>32</v>
      </c>
      <c r="F28" s="1"/>
      <c r="G28" s="21">
        <f>G29</f>
        <v>143</v>
      </c>
      <c r="H28" s="67">
        <f>H29</f>
        <v>146.228</v>
      </c>
      <c r="K28" s="45"/>
    </row>
    <row r="29" spans="1:11" ht="31.5">
      <c r="A29" s="30" t="s">
        <v>31</v>
      </c>
      <c r="B29" s="7" t="s">
        <v>67</v>
      </c>
      <c r="C29" s="7" t="s">
        <v>7</v>
      </c>
      <c r="D29" s="7">
        <v>13</v>
      </c>
      <c r="E29" s="37" t="s">
        <v>33</v>
      </c>
      <c r="F29" s="1"/>
      <c r="G29" s="21">
        <f>G30</f>
        <v>143</v>
      </c>
      <c r="H29" s="67">
        <f>H30</f>
        <v>146.228</v>
      </c>
      <c r="K29" s="45"/>
    </row>
    <row r="30" spans="1:11" ht="15.75">
      <c r="A30" s="30" t="s">
        <v>50</v>
      </c>
      <c r="B30" s="7" t="s">
        <v>67</v>
      </c>
      <c r="C30" s="7" t="s">
        <v>7</v>
      </c>
      <c r="D30" s="7">
        <v>13</v>
      </c>
      <c r="E30" s="37" t="s">
        <v>33</v>
      </c>
      <c r="F30" s="8">
        <v>800</v>
      </c>
      <c r="G30" s="21">
        <f>140+3</f>
        <v>143</v>
      </c>
      <c r="H30" s="67">
        <f>143+3.228</f>
        <v>146.228</v>
      </c>
      <c r="K30" s="45"/>
    </row>
    <row r="31" spans="1:11" ht="15.75">
      <c r="A31" s="30" t="s">
        <v>59</v>
      </c>
      <c r="B31" s="7" t="s">
        <v>67</v>
      </c>
      <c r="C31" s="7" t="s">
        <v>7</v>
      </c>
      <c r="D31" s="7">
        <v>13</v>
      </c>
      <c r="E31" s="37" t="s">
        <v>56</v>
      </c>
      <c r="F31" s="8"/>
      <c r="G31" s="21">
        <f>G32</f>
        <v>19</v>
      </c>
      <c r="H31" s="67">
        <f>H32</f>
        <v>19</v>
      </c>
      <c r="K31" s="45"/>
    </row>
    <row r="32" spans="1:11" ht="126">
      <c r="A32" s="30" t="s">
        <v>74</v>
      </c>
      <c r="B32" s="7" t="s">
        <v>67</v>
      </c>
      <c r="C32" s="7" t="s">
        <v>7</v>
      </c>
      <c r="D32" s="7">
        <v>13</v>
      </c>
      <c r="E32" s="37" t="s">
        <v>75</v>
      </c>
      <c r="F32" s="8"/>
      <c r="G32" s="21">
        <f>G33</f>
        <v>19</v>
      </c>
      <c r="H32" s="67">
        <f>H33</f>
        <v>19</v>
      </c>
      <c r="K32" s="45"/>
    </row>
    <row r="33" spans="1:11" ht="15.75">
      <c r="A33" s="30" t="s">
        <v>59</v>
      </c>
      <c r="B33" s="7" t="s">
        <v>67</v>
      </c>
      <c r="C33" s="7" t="s">
        <v>7</v>
      </c>
      <c r="D33" s="7">
        <v>13</v>
      </c>
      <c r="E33" s="37" t="s">
        <v>75</v>
      </c>
      <c r="F33" s="8">
        <v>500</v>
      </c>
      <c r="G33" s="21">
        <v>19</v>
      </c>
      <c r="H33" s="67">
        <v>19</v>
      </c>
      <c r="K33" s="45"/>
    </row>
    <row r="34" spans="1:11" ht="31.5">
      <c r="A34" s="30" t="s">
        <v>43</v>
      </c>
      <c r="B34" s="7" t="s">
        <v>67</v>
      </c>
      <c r="C34" s="7" t="s">
        <v>7</v>
      </c>
      <c r="D34" s="7">
        <v>13</v>
      </c>
      <c r="E34" s="37" t="s">
        <v>70</v>
      </c>
      <c r="F34" s="1"/>
      <c r="G34" s="21">
        <f>G35</f>
        <v>8.7</v>
      </c>
      <c r="H34" s="67">
        <f>H35</f>
        <v>8.7</v>
      </c>
      <c r="K34" s="45"/>
    </row>
    <row r="35" spans="1:11" ht="31.5">
      <c r="A35" s="30" t="s">
        <v>49</v>
      </c>
      <c r="B35" s="7" t="s">
        <v>67</v>
      </c>
      <c r="C35" s="7" t="s">
        <v>7</v>
      </c>
      <c r="D35" s="7">
        <v>13</v>
      </c>
      <c r="E35" s="37" t="s">
        <v>70</v>
      </c>
      <c r="F35" s="8">
        <v>200</v>
      </c>
      <c r="G35" s="21">
        <v>8.7</v>
      </c>
      <c r="H35" s="67">
        <v>8.7</v>
      </c>
      <c r="K35" s="45"/>
    </row>
    <row r="36" spans="1:11" s="3" customFormat="1" ht="15.75">
      <c r="A36" s="33" t="s">
        <v>44</v>
      </c>
      <c r="B36" s="23" t="s">
        <v>67</v>
      </c>
      <c r="C36" s="23" t="s">
        <v>19</v>
      </c>
      <c r="D36" s="23"/>
      <c r="E36" s="38"/>
      <c r="F36" s="24"/>
      <c r="G36" s="25">
        <f aca="true" t="shared" si="0" ref="G36:H38">G37</f>
        <v>76.69999999999999</v>
      </c>
      <c r="H36" s="68">
        <f t="shared" si="0"/>
        <v>76.69999999999999</v>
      </c>
      <c r="K36" s="45"/>
    </row>
    <row r="37" spans="1:11" s="6" customFormat="1" ht="31.5">
      <c r="A37" s="31" t="s">
        <v>45</v>
      </c>
      <c r="B37" s="4" t="s">
        <v>67</v>
      </c>
      <c r="C37" s="4" t="s">
        <v>19</v>
      </c>
      <c r="D37" s="4" t="s">
        <v>8</v>
      </c>
      <c r="E37" s="36"/>
      <c r="F37" s="5"/>
      <c r="G37" s="20">
        <f t="shared" si="0"/>
        <v>76.69999999999999</v>
      </c>
      <c r="H37" s="69">
        <f t="shared" si="0"/>
        <v>76.69999999999999</v>
      </c>
      <c r="K37" s="45"/>
    </row>
    <row r="38" spans="1:11" ht="31.5">
      <c r="A38" s="30" t="s">
        <v>42</v>
      </c>
      <c r="B38" s="7" t="s">
        <v>67</v>
      </c>
      <c r="C38" s="7" t="s">
        <v>19</v>
      </c>
      <c r="D38" s="7" t="s">
        <v>8</v>
      </c>
      <c r="E38" s="37" t="s">
        <v>68</v>
      </c>
      <c r="F38" s="11"/>
      <c r="G38" s="21">
        <f t="shared" si="0"/>
        <v>76.69999999999999</v>
      </c>
      <c r="H38" s="67">
        <f t="shared" si="0"/>
        <v>76.69999999999999</v>
      </c>
      <c r="K38" s="45"/>
    </row>
    <row r="39" spans="1:11" ht="47.25">
      <c r="A39" s="30" t="s">
        <v>46</v>
      </c>
      <c r="B39" s="7" t="s">
        <v>67</v>
      </c>
      <c r="C39" s="7" t="s">
        <v>19</v>
      </c>
      <c r="D39" s="7" t="s">
        <v>8</v>
      </c>
      <c r="E39" s="37" t="s">
        <v>69</v>
      </c>
      <c r="F39" s="11"/>
      <c r="G39" s="21">
        <f>G40+G41</f>
        <v>76.69999999999999</v>
      </c>
      <c r="H39" s="67">
        <f>H40+H41</f>
        <v>76.69999999999999</v>
      </c>
      <c r="K39" s="45"/>
    </row>
    <row r="40" spans="1:11" ht="94.5">
      <c r="A40" s="30" t="s">
        <v>48</v>
      </c>
      <c r="B40" s="7" t="s">
        <v>67</v>
      </c>
      <c r="C40" s="7" t="s">
        <v>19</v>
      </c>
      <c r="D40" s="7" t="s">
        <v>8</v>
      </c>
      <c r="E40" s="37" t="s">
        <v>69</v>
      </c>
      <c r="F40" s="11">
        <v>100</v>
      </c>
      <c r="G40" s="21">
        <v>56.8</v>
      </c>
      <c r="H40" s="67">
        <v>56.8</v>
      </c>
      <c r="K40" s="45"/>
    </row>
    <row r="41" spans="1:11" ht="31.5">
      <c r="A41" s="30" t="s">
        <v>49</v>
      </c>
      <c r="B41" s="7" t="s">
        <v>67</v>
      </c>
      <c r="C41" s="7" t="s">
        <v>19</v>
      </c>
      <c r="D41" s="7" t="s">
        <v>8</v>
      </c>
      <c r="E41" s="37" t="s">
        <v>69</v>
      </c>
      <c r="F41" s="11">
        <v>200</v>
      </c>
      <c r="G41" s="21">
        <v>19.9</v>
      </c>
      <c r="H41" s="67">
        <v>19.9</v>
      </c>
      <c r="K41" s="45"/>
    </row>
    <row r="42" spans="1:11" ht="15.75">
      <c r="A42" s="33" t="s">
        <v>82</v>
      </c>
      <c r="B42" s="23" t="s">
        <v>67</v>
      </c>
      <c r="C42" s="23" t="s">
        <v>14</v>
      </c>
      <c r="D42" s="23"/>
      <c r="E42" s="38"/>
      <c r="F42" s="24"/>
      <c r="G42" s="25">
        <f>G43</f>
        <v>0</v>
      </c>
      <c r="H42" s="25">
        <f>H43</f>
        <v>6.443</v>
      </c>
      <c r="K42" s="45"/>
    </row>
    <row r="43" spans="1:11" ht="31.5">
      <c r="A43" s="31" t="s">
        <v>83</v>
      </c>
      <c r="B43" s="4" t="s">
        <v>67</v>
      </c>
      <c r="C43" s="4" t="s">
        <v>14</v>
      </c>
      <c r="D43" s="4" t="s">
        <v>86</v>
      </c>
      <c r="E43" s="36"/>
      <c r="F43" s="5"/>
      <c r="G43" s="20">
        <f aca="true" t="shared" si="1" ref="G43:H45">G44</f>
        <v>0</v>
      </c>
      <c r="H43" s="27">
        <f t="shared" si="1"/>
        <v>6.443</v>
      </c>
      <c r="K43" s="45"/>
    </row>
    <row r="44" spans="1:11" ht="31.5">
      <c r="A44" s="30" t="s">
        <v>84</v>
      </c>
      <c r="B44" s="7" t="s">
        <v>67</v>
      </c>
      <c r="C44" s="7" t="s">
        <v>14</v>
      </c>
      <c r="D44" s="7" t="s">
        <v>86</v>
      </c>
      <c r="E44" s="37" t="s">
        <v>87</v>
      </c>
      <c r="F44" s="11"/>
      <c r="G44" s="21">
        <f t="shared" si="1"/>
        <v>0</v>
      </c>
      <c r="H44" s="29">
        <f t="shared" si="1"/>
        <v>6.443</v>
      </c>
      <c r="K44" s="45"/>
    </row>
    <row r="45" spans="1:11" ht="31.5">
      <c r="A45" s="30" t="s">
        <v>85</v>
      </c>
      <c r="B45" s="7" t="s">
        <v>67</v>
      </c>
      <c r="C45" s="7" t="s">
        <v>14</v>
      </c>
      <c r="D45" s="7" t="s">
        <v>86</v>
      </c>
      <c r="E45" s="37" t="s">
        <v>88</v>
      </c>
      <c r="F45" s="11"/>
      <c r="G45" s="21">
        <f t="shared" si="1"/>
        <v>0</v>
      </c>
      <c r="H45" s="29">
        <f t="shared" si="1"/>
        <v>6.443</v>
      </c>
      <c r="K45" s="45"/>
    </row>
    <row r="46" spans="1:11" ht="31.5">
      <c r="A46" s="30" t="s">
        <v>49</v>
      </c>
      <c r="B46" s="7" t="s">
        <v>67</v>
      </c>
      <c r="C46" s="7" t="s">
        <v>14</v>
      </c>
      <c r="D46" s="7" t="s">
        <v>86</v>
      </c>
      <c r="E46" s="37" t="s">
        <v>88</v>
      </c>
      <c r="F46" s="11">
        <v>200</v>
      </c>
      <c r="G46" s="21">
        <v>0</v>
      </c>
      <c r="H46" s="29">
        <v>6.443</v>
      </c>
      <c r="K46" s="45"/>
    </row>
    <row r="47" spans="1:11" s="3" customFormat="1" ht="31.5">
      <c r="A47" s="33" t="s">
        <v>17</v>
      </c>
      <c r="B47" s="23" t="s">
        <v>67</v>
      </c>
      <c r="C47" s="23" t="s">
        <v>18</v>
      </c>
      <c r="D47" s="23"/>
      <c r="E47" s="38"/>
      <c r="F47" s="24"/>
      <c r="G47" s="25">
        <f>G52+G48</f>
        <v>1380.4310000000003</v>
      </c>
      <c r="H47" s="68">
        <f>H52+H48</f>
        <v>1470.549</v>
      </c>
      <c r="K47" s="45"/>
    </row>
    <row r="48" spans="1:11" s="3" customFormat="1" ht="15.75">
      <c r="A48" s="31" t="s">
        <v>78</v>
      </c>
      <c r="B48" s="4" t="s">
        <v>67</v>
      </c>
      <c r="C48" s="4" t="s">
        <v>18</v>
      </c>
      <c r="D48" s="4" t="s">
        <v>19</v>
      </c>
      <c r="E48" s="71"/>
      <c r="F48" s="8"/>
      <c r="G48" s="20">
        <f aca="true" t="shared" si="2" ref="G48:H50">G49</f>
        <v>51.68</v>
      </c>
      <c r="H48" s="69">
        <f t="shared" si="2"/>
        <v>141.827</v>
      </c>
      <c r="K48" s="45"/>
    </row>
    <row r="49" spans="1:11" s="3" customFormat="1" ht="15.75">
      <c r="A49" s="30" t="s">
        <v>79</v>
      </c>
      <c r="B49" s="7" t="s">
        <v>67</v>
      </c>
      <c r="C49" s="7" t="s">
        <v>18</v>
      </c>
      <c r="D49" s="7" t="s">
        <v>19</v>
      </c>
      <c r="E49" s="71"/>
      <c r="F49" s="8"/>
      <c r="G49" s="21">
        <f t="shared" si="2"/>
        <v>51.68</v>
      </c>
      <c r="H49" s="67">
        <f t="shared" si="2"/>
        <v>141.827</v>
      </c>
      <c r="K49" s="45"/>
    </row>
    <row r="50" spans="1:11" s="3" customFormat="1" ht="31.5">
      <c r="A50" s="30" t="s">
        <v>80</v>
      </c>
      <c r="B50" s="7" t="s">
        <v>67</v>
      </c>
      <c r="C50" s="7" t="s">
        <v>18</v>
      </c>
      <c r="D50" s="7" t="s">
        <v>19</v>
      </c>
      <c r="E50" s="37" t="s">
        <v>81</v>
      </c>
      <c r="F50" s="8"/>
      <c r="G50" s="21">
        <f t="shared" si="2"/>
        <v>51.68</v>
      </c>
      <c r="H50" s="67">
        <f t="shared" si="2"/>
        <v>141.827</v>
      </c>
      <c r="K50" s="45"/>
    </row>
    <row r="51" spans="1:11" s="3" customFormat="1" ht="31.5">
      <c r="A51" s="30" t="s">
        <v>49</v>
      </c>
      <c r="B51" s="7" t="s">
        <v>67</v>
      </c>
      <c r="C51" s="7" t="s">
        <v>18</v>
      </c>
      <c r="D51" s="7" t="s">
        <v>19</v>
      </c>
      <c r="E51" s="37" t="s">
        <v>81</v>
      </c>
      <c r="F51" s="11">
        <v>200</v>
      </c>
      <c r="G51" s="21">
        <f>1.5+28+2.18+20</f>
        <v>51.68</v>
      </c>
      <c r="H51" s="67">
        <f>51.68+90.147</f>
        <v>141.827</v>
      </c>
      <c r="K51" s="45"/>
    </row>
    <row r="52" spans="1:11" s="6" customFormat="1" ht="15.75">
      <c r="A52" s="31" t="s">
        <v>20</v>
      </c>
      <c r="B52" s="4" t="s">
        <v>67</v>
      </c>
      <c r="C52" s="4" t="s">
        <v>18</v>
      </c>
      <c r="D52" s="4" t="s">
        <v>8</v>
      </c>
      <c r="E52" s="36"/>
      <c r="F52" s="5"/>
      <c r="G52" s="20">
        <f>G53+G62</f>
        <v>1328.7510000000002</v>
      </c>
      <c r="H52" s="69">
        <f>H53+H62</f>
        <v>1328.722</v>
      </c>
      <c r="K52" s="72"/>
    </row>
    <row r="53" spans="1:11" ht="15.75">
      <c r="A53" s="30" t="s">
        <v>20</v>
      </c>
      <c r="B53" s="7" t="s">
        <v>67</v>
      </c>
      <c r="C53" s="7" t="s">
        <v>18</v>
      </c>
      <c r="D53" s="7" t="s">
        <v>8</v>
      </c>
      <c r="E53" s="37" t="s">
        <v>21</v>
      </c>
      <c r="F53" s="11"/>
      <c r="G53" s="21">
        <f>G54+G56+G58+G60</f>
        <v>1298.7510000000002</v>
      </c>
      <c r="H53" s="67">
        <f>H54+H56+H58+H60</f>
        <v>1298.722</v>
      </c>
      <c r="K53" s="72"/>
    </row>
    <row r="54" spans="1:11" ht="15.75">
      <c r="A54" s="30" t="s">
        <v>22</v>
      </c>
      <c r="B54" s="7" t="s">
        <v>67</v>
      </c>
      <c r="C54" s="7" t="s">
        <v>18</v>
      </c>
      <c r="D54" s="7" t="s">
        <v>8</v>
      </c>
      <c r="E54" s="37" t="s">
        <v>23</v>
      </c>
      <c r="F54" s="11"/>
      <c r="G54" s="21">
        <f>G55</f>
        <v>216.13099999999997</v>
      </c>
      <c r="H54" s="67">
        <f>H55</f>
        <v>182.79500000000002</v>
      </c>
      <c r="K54" s="45"/>
    </row>
    <row r="55" spans="1:11" ht="31.5">
      <c r="A55" s="30" t="s">
        <v>49</v>
      </c>
      <c r="B55" s="7" t="s">
        <v>67</v>
      </c>
      <c r="C55" s="7" t="s">
        <v>18</v>
      </c>
      <c r="D55" s="7" t="s">
        <v>8</v>
      </c>
      <c r="E55" s="37" t="s">
        <v>23</v>
      </c>
      <c r="F55" s="11">
        <v>200</v>
      </c>
      <c r="G55" s="21">
        <f>335.7-77.819-19-22.75</f>
        <v>216.13099999999997</v>
      </c>
      <c r="H55" s="67">
        <f>216.102-33.307</f>
        <v>182.79500000000002</v>
      </c>
      <c r="K55" s="45"/>
    </row>
    <row r="56" spans="1:11" ht="64.5" customHeight="1">
      <c r="A56" s="30" t="s">
        <v>24</v>
      </c>
      <c r="B56" s="7" t="s">
        <v>67</v>
      </c>
      <c r="C56" s="7" t="s">
        <v>18</v>
      </c>
      <c r="D56" s="7" t="s">
        <v>8</v>
      </c>
      <c r="E56" s="37" t="s">
        <v>25</v>
      </c>
      <c r="F56" s="11"/>
      <c r="G56" s="21">
        <f>G57</f>
        <v>201.5</v>
      </c>
      <c r="H56" s="67">
        <f>H57</f>
        <v>201.5</v>
      </c>
      <c r="K56" s="45"/>
    </row>
    <row r="57" spans="1:11" ht="31.5">
      <c r="A57" s="30" t="s">
        <v>49</v>
      </c>
      <c r="B57" s="7" t="s">
        <v>67</v>
      </c>
      <c r="C57" s="7" t="s">
        <v>18</v>
      </c>
      <c r="D57" s="7" t="s">
        <v>8</v>
      </c>
      <c r="E57" s="37" t="s">
        <v>25</v>
      </c>
      <c r="F57" s="7" t="s">
        <v>51</v>
      </c>
      <c r="G57" s="21">
        <f>200+1.5</f>
        <v>201.5</v>
      </c>
      <c r="H57" s="67">
        <v>201.5</v>
      </c>
      <c r="K57" s="45"/>
    </row>
    <row r="58" spans="1:11" ht="15.75">
      <c r="A58" s="30" t="s">
        <v>26</v>
      </c>
      <c r="B58" s="7" t="s">
        <v>67</v>
      </c>
      <c r="C58" s="7" t="s">
        <v>18</v>
      </c>
      <c r="D58" s="7" t="s">
        <v>8</v>
      </c>
      <c r="E58" s="37" t="s">
        <v>27</v>
      </c>
      <c r="F58" s="11"/>
      <c r="G58" s="21">
        <f>G59</f>
        <v>4</v>
      </c>
      <c r="H58" s="67">
        <f>H59</f>
        <v>4</v>
      </c>
      <c r="K58" s="45"/>
    </row>
    <row r="59" spans="1:11" ht="31.5">
      <c r="A59" s="30" t="s">
        <v>49</v>
      </c>
      <c r="B59" s="7" t="s">
        <v>67</v>
      </c>
      <c r="C59" s="7" t="s">
        <v>18</v>
      </c>
      <c r="D59" s="7" t="s">
        <v>8</v>
      </c>
      <c r="E59" s="37" t="s">
        <v>27</v>
      </c>
      <c r="F59" s="7" t="s">
        <v>51</v>
      </c>
      <c r="G59" s="21">
        <v>4</v>
      </c>
      <c r="H59" s="67">
        <v>4</v>
      </c>
      <c r="K59" s="45"/>
    </row>
    <row r="60" spans="1:11" ht="31.5">
      <c r="A60" s="30" t="s">
        <v>28</v>
      </c>
      <c r="B60" s="7" t="s">
        <v>67</v>
      </c>
      <c r="C60" s="7" t="s">
        <v>18</v>
      </c>
      <c r="D60" s="7" t="s">
        <v>8</v>
      </c>
      <c r="E60" s="37" t="s">
        <v>29</v>
      </c>
      <c r="F60" s="11"/>
      <c r="G60" s="21">
        <f>G61</f>
        <v>877.1200000000001</v>
      </c>
      <c r="H60" s="67">
        <f>H61</f>
        <v>910.427</v>
      </c>
      <c r="K60" s="45"/>
    </row>
    <row r="61" spans="1:11" ht="31.5">
      <c r="A61" s="30" t="s">
        <v>49</v>
      </c>
      <c r="B61" s="7" t="s">
        <v>67</v>
      </c>
      <c r="C61" s="7" t="s">
        <v>18</v>
      </c>
      <c r="D61" s="7" t="s">
        <v>8</v>
      </c>
      <c r="E61" s="37" t="s">
        <v>29</v>
      </c>
      <c r="F61" s="7" t="s">
        <v>51</v>
      </c>
      <c r="G61" s="21">
        <f>231.6+400+316-28-20-2.18-2-15.3-3</f>
        <v>877.1200000000001</v>
      </c>
      <c r="H61" s="67">
        <f>877.12+33.307</f>
        <v>910.427</v>
      </c>
      <c r="K61" s="45"/>
    </row>
    <row r="62" spans="1:11" ht="31.5">
      <c r="A62" s="30" t="s">
        <v>52</v>
      </c>
      <c r="B62" s="7" t="s">
        <v>67</v>
      </c>
      <c r="C62" s="7" t="s">
        <v>18</v>
      </c>
      <c r="D62" s="7" t="s">
        <v>8</v>
      </c>
      <c r="E62" s="37" t="s">
        <v>53</v>
      </c>
      <c r="F62" s="11"/>
      <c r="G62" s="21">
        <f>G63</f>
        <v>30</v>
      </c>
      <c r="H62" s="67">
        <f>H63</f>
        <v>30</v>
      </c>
      <c r="I62" s="45"/>
      <c r="K62" s="45"/>
    </row>
    <row r="63" spans="1:11" ht="32.25" thickBot="1">
      <c r="A63" s="30" t="s">
        <v>49</v>
      </c>
      <c r="B63" s="7" t="s">
        <v>67</v>
      </c>
      <c r="C63" s="7" t="s">
        <v>18</v>
      </c>
      <c r="D63" s="7" t="s">
        <v>8</v>
      </c>
      <c r="E63" s="37" t="s">
        <v>53</v>
      </c>
      <c r="F63" s="7" t="s">
        <v>51</v>
      </c>
      <c r="G63" s="52">
        <v>30</v>
      </c>
      <c r="H63" s="53">
        <v>30</v>
      </c>
      <c r="K63" s="45"/>
    </row>
    <row r="64" spans="1:11" ht="78.75" hidden="1">
      <c r="A64" s="33" t="s">
        <v>61</v>
      </c>
      <c r="B64" s="23" t="s">
        <v>67</v>
      </c>
      <c r="C64" s="23" t="s">
        <v>55</v>
      </c>
      <c r="D64" s="23"/>
      <c r="E64" s="38"/>
      <c r="F64" s="24"/>
      <c r="G64" s="25">
        <f aca="true" t="shared" si="3" ref="G64:H67">G65</f>
        <v>0</v>
      </c>
      <c r="H64" s="32">
        <f t="shared" si="3"/>
        <v>0</v>
      </c>
      <c r="K64" s="45"/>
    </row>
    <row r="65" spans="1:11" ht="31.5" hidden="1">
      <c r="A65" s="30" t="s">
        <v>58</v>
      </c>
      <c r="B65" s="7" t="s">
        <v>67</v>
      </c>
      <c r="C65" s="7" t="s">
        <v>55</v>
      </c>
      <c r="D65" s="7" t="s">
        <v>8</v>
      </c>
      <c r="E65" s="37"/>
      <c r="F65" s="7"/>
      <c r="G65" s="21">
        <f t="shared" si="3"/>
        <v>0</v>
      </c>
      <c r="H65" s="29">
        <f t="shared" si="3"/>
        <v>0</v>
      </c>
      <c r="K65" s="45"/>
    </row>
    <row r="66" spans="1:11" ht="15.75" hidden="1">
      <c r="A66" s="30" t="s">
        <v>59</v>
      </c>
      <c r="B66" s="7" t="s">
        <v>67</v>
      </c>
      <c r="C66" s="7" t="s">
        <v>55</v>
      </c>
      <c r="D66" s="7" t="s">
        <v>8</v>
      </c>
      <c r="E66" s="37" t="s">
        <v>56</v>
      </c>
      <c r="F66" s="11"/>
      <c r="G66" s="21">
        <f t="shared" si="3"/>
        <v>0</v>
      </c>
      <c r="H66" s="29">
        <f t="shared" si="3"/>
        <v>0</v>
      </c>
      <c r="K66" s="45"/>
    </row>
    <row r="67" spans="1:11" ht="94.5" hidden="1">
      <c r="A67" s="30" t="s">
        <v>60</v>
      </c>
      <c r="B67" s="7" t="s">
        <v>67</v>
      </c>
      <c r="C67" s="7" t="s">
        <v>55</v>
      </c>
      <c r="D67" s="7" t="s">
        <v>8</v>
      </c>
      <c r="E67" s="37" t="s">
        <v>57</v>
      </c>
      <c r="F67" s="7"/>
      <c r="G67" s="21">
        <f t="shared" si="3"/>
        <v>0</v>
      </c>
      <c r="H67" s="29">
        <f t="shared" si="3"/>
        <v>0</v>
      </c>
      <c r="K67" s="45"/>
    </row>
    <row r="68" spans="1:11" ht="15.75" hidden="1">
      <c r="A68" s="59" t="s">
        <v>59</v>
      </c>
      <c r="B68" s="60" t="s">
        <v>67</v>
      </c>
      <c r="C68" s="60" t="s">
        <v>55</v>
      </c>
      <c r="D68" s="60" t="s">
        <v>8</v>
      </c>
      <c r="E68" s="61" t="s">
        <v>57</v>
      </c>
      <c r="F68" s="60" t="s">
        <v>34</v>
      </c>
      <c r="G68" s="62"/>
      <c r="H68" s="63"/>
      <c r="K68" s="45"/>
    </row>
    <row r="69" spans="1:11" ht="16.5" thickBot="1">
      <c r="A69" s="39" t="s">
        <v>47</v>
      </c>
      <c r="B69" s="64"/>
      <c r="C69" s="40"/>
      <c r="D69" s="40"/>
      <c r="E69" s="40"/>
      <c r="F69" s="40"/>
      <c r="G69" s="65">
        <f>G13+G19</f>
        <v>2720.3360000000002</v>
      </c>
      <c r="H69" s="41">
        <f>H13+H19</f>
        <v>2853.386</v>
      </c>
      <c r="K69" s="45"/>
    </row>
    <row r="71" spans="7:8" ht="15.75">
      <c r="G71" s="12"/>
      <c r="H71" s="12"/>
    </row>
  </sheetData>
  <sheetProtection/>
  <mergeCells count="11">
    <mergeCell ref="F11:F12"/>
    <mergeCell ref="A10:F10"/>
    <mergeCell ref="B11:B12"/>
    <mergeCell ref="A7:H7"/>
    <mergeCell ref="A8:H8"/>
    <mergeCell ref="A9:H9"/>
    <mergeCell ref="G11:H11"/>
    <mergeCell ref="A11:A12"/>
    <mergeCell ref="C11:C12"/>
    <mergeCell ref="D11:D12"/>
    <mergeCell ref="E11:E12"/>
  </mergeCells>
  <printOptions/>
  <pageMargins left="1.1811023622047245" right="0.2362204724409449" top="0.31496062992125984" bottom="0.2755905511811024" header="0.35433070866141736" footer="0.196850393700787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лекарево</cp:lastModifiedBy>
  <cp:lastPrinted>2015-02-24T15:39:44Z</cp:lastPrinted>
  <dcterms:created xsi:type="dcterms:W3CDTF">2011-11-01T06:15:33Z</dcterms:created>
  <dcterms:modified xsi:type="dcterms:W3CDTF">2015-07-15T07:09:05Z</dcterms:modified>
  <cp:category/>
  <cp:version/>
  <cp:contentType/>
  <cp:contentStatus/>
</cp:coreProperties>
</file>